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mon\OneDrive\Dokumenter\ROKK\regnskab 2025\årsregnskab\"/>
    </mc:Choice>
  </mc:AlternateContent>
  <xr:revisionPtr revIDLastSave="0" documentId="13_ncr:1_{E7492342-9A5E-49FD-857A-B269EB99AE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nskab 2022-2024 + budget" sheetId="3" r:id="rId1"/>
  </sheets>
  <calcPr calcId="181029"/>
</workbook>
</file>

<file path=xl/calcChain.xml><?xml version="1.0" encoding="utf-8"?>
<calcChain xmlns="http://schemas.openxmlformats.org/spreadsheetml/2006/main">
  <c r="D92" i="3" l="1"/>
  <c r="D74" i="3"/>
  <c r="D55" i="3"/>
  <c r="D44" i="3"/>
  <c r="D125" i="3" s="1"/>
  <c r="D127" i="3" s="1"/>
  <c r="D9" i="3"/>
  <c r="D34" i="3" s="1"/>
  <c r="D59" i="3"/>
  <c r="D91" i="3"/>
  <c r="D17" i="3"/>
  <c r="D23" i="3"/>
  <c r="D27" i="3"/>
  <c r="D29" i="3"/>
  <c r="D31" i="3"/>
  <c r="D32" i="3"/>
  <c r="D78" i="3"/>
  <c r="D82" i="3"/>
  <c r="D96" i="3"/>
  <c r="D101" i="3"/>
  <c r="D107" i="3"/>
  <c r="D110" i="3"/>
  <c r="D114" i="3"/>
  <c r="D119" i="3"/>
  <c r="D123" i="3"/>
  <c r="D132" i="3"/>
  <c r="D135" i="3"/>
  <c r="D140" i="3"/>
</calcChain>
</file>

<file path=xl/sharedStrings.xml><?xml version="1.0" encoding="utf-8"?>
<sst xmlns="http://schemas.openxmlformats.org/spreadsheetml/2006/main" count="289" uniqueCount="155">
  <si>
    <t>Budget for Roskilde Klatreklub : 01.01.2025 - 31.12.2025</t>
  </si>
  <si>
    <t>Nr.</t>
  </si>
  <si>
    <t>Type</t>
  </si>
  <si>
    <t>Konto</t>
  </si>
  <si>
    <t>o</t>
  </si>
  <si>
    <t>INDTÆGTER</t>
  </si>
  <si>
    <t>i</t>
  </si>
  <si>
    <t>Kontingent medlem</t>
  </si>
  <si>
    <t>Kontingent træner</t>
  </si>
  <si>
    <t>Kontingent passivt medlemskab</t>
  </si>
  <si>
    <t>Manglende kommunetilskud</t>
  </si>
  <si>
    <t>Kontingenter betalt for sent fra sidst år</t>
  </si>
  <si>
    <t>s1</t>
  </si>
  <si>
    <t>* Kontingenter total</t>
  </si>
  <si>
    <t>Arrangementer for eksterne</t>
  </si>
  <si>
    <t>Booking indtægter</t>
  </si>
  <si>
    <t>Event tilmeldinger</t>
  </si>
  <si>
    <t xml:space="preserve">Konkurrencer </t>
  </si>
  <si>
    <t>ikke i brug pt</t>
  </si>
  <si>
    <t>Depositum</t>
  </si>
  <si>
    <t>div indtægter</t>
  </si>
  <si>
    <t>* aktivitetsindtægter ialt</t>
  </si>
  <si>
    <t>TILSKUD</t>
  </si>
  <si>
    <t>Medlemstilskud/aktivitetstilskud (kommunen)</t>
  </si>
  <si>
    <t>Lokaletilskud</t>
  </si>
  <si>
    <t>Tilskud til kurser</t>
  </si>
  <si>
    <t>Tilskud øvrige</t>
  </si>
  <si>
    <t>* Tilskud total</t>
  </si>
  <si>
    <t>SALGSINDTÆGTER</t>
  </si>
  <si>
    <t>Baren</t>
  </si>
  <si>
    <t>Salg af tøj</t>
  </si>
  <si>
    <t>* Salgsindtægter total</t>
  </si>
  <si>
    <t>ANNONCE/REKLAMEINDTÆGTER</t>
  </si>
  <si>
    <t>* Anonnce/Reklameindtægter total</t>
  </si>
  <si>
    <t>SPONSORINDTÆGTER</t>
  </si>
  <si>
    <t>* Sponsorindtægter total</t>
  </si>
  <si>
    <t>ØVRIGE INDTÆGTER</t>
  </si>
  <si>
    <t>INDTÆGTER TOTAL</t>
  </si>
  <si>
    <t>s3</t>
  </si>
  <si>
    <t>*** Indtægter total</t>
  </si>
  <si>
    <t>UDGIFTER</t>
  </si>
  <si>
    <t>u</t>
  </si>
  <si>
    <t>Omkostningsgodtgørelse</t>
  </si>
  <si>
    <t>* Omkostningsgodtgørelse total</t>
  </si>
  <si>
    <t>UDGIFTER LOKALER TILSKUDSBERET.</t>
  </si>
  <si>
    <t>Husleje Møllehusene</t>
  </si>
  <si>
    <t>Forsyning Møllehusene</t>
  </si>
  <si>
    <t>Vedligehold Møllehusene</t>
  </si>
  <si>
    <t>Rengøring Møllehusene</t>
  </si>
  <si>
    <t>Leje høj væg</t>
  </si>
  <si>
    <t>* Udgifter lokaler total</t>
  </si>
  <si>
    <t>INDKØB KLATREAKTIVITET</t>
  </si>
  <si>
    <t>Greb og lign</t>
  </si>
  <si>
    <t>Ny væg i forrummet</t>
  </si>
  <si>
    <t>Større værktøj og maskiner mv</t>
  </si>
  <si>
    <t>Øvrige anskaffelser</t>
  </si>
  <si>
    <t>div materialer</t>
  </si>
  <si>
    <t>Første hjælp</t>
  </si>
  <si>
    <t>Træningsudstyr</t>
  </si>
  <si>
    <t>Klatreudstyr</t>
  </si>
  <si>
    <t>Rutebygger betalt</t>
  </si>
  <si>
    <t>* Indkøb til klatreaktivitet total</t>
  </si>
  <si>
    <t>Generalforsamling</t>
  </si>
  <si>
    <t>Bestyrelse</t>
  </si>
  <si>
    <t>UDGIFTER UDVALG</t>
  </si>
  <si>
    <t>* Udgifter udvalg total</t>
  </si>
  <si>
    <t>ADMINISTRATION</t>
  </si>
  <si>
    <t>Kontorartikler</t>
  </si>
  <si>
    <t>Porto</t>
  </si>
  <si>
    <t>Telefon/internet/hjemmeside</t>
  </si>
  <si>
    <t>Annoncer</t>
  </si>
  <si>
    <t>ikke i brug</t>
  </si>
  <si>
    <t>Hjemmeside</t>
  </si>
  <si>
    <t>Kontingenter og gebyrer</t>
  </si>
  <si>
    <t>Forsikringer</t>
  </si>
  <si>
    <t>Revisor</t>
  </si>
  <si>
    <t>PR-arbejede</t>
  </si>
  <si>
    <t>Mødeudgifter</t>
  </si>
  <si>
    <t>Gaver &amp; Blomster</t>
  </si>
  <si>
    <t>Mindre anskaffelser</t>
  </si>
  <si>
    <t>* Adminstrationsudgifter total</t>
  </si>
  <si>
    <t>KLUBAKTIVITETER</t>
  </si>
  <si>
    <t>STÆVNER I ROKK</t>
  </si>
  <si>
    <t>Rutebyg konkurrance</t>
  </si>
  <si>
    <t>* Stævner total</t>
  </si>
  <si>
    <t>STÆVNER UDE</t>
  </si>
  <si>
    <t>Leder rejsetilskud</t>
  </si>
  <si>
    <t>Udøver rejsetilskud</t>
  </si>
  <si>
    <t>* Stævner ude total</t>
  </si>
  <si>
    <t>ALMEN AKTIVITET</t>
  </si>
  <si>
    <t>Forplejning</t>
  </si>
  <si>
    <t>Rejsetilskud ture</t>
  </si>
  <si>
    <t>Udgift ved event med deltagerbetaling</t>
  </si>
  <si>
    <t>Rengørings artikler</t>
  </si>
  <si>
    <t>Talentudvikling</t>
  </si>
  <si>
    <t>Klubtilskud til aktivitet</t>
  </si>
  <si>
    <t>* Klatreaktivitet ialt</t>
  </si>
  <si>
    <t>s2</t>
  </si>
  <si>
    <t>** Klubaktiviteter total</t>
  </si>
  <si>
    <t>KURSER</t>
  </si>
  <si>
    <t>Trænerkursus o.lign</t>
  </si>
  <si>
    <t>Rejsetilskud Kurser</t>
  </si>
  <si>
    <t>* Kursusudgifter total</t>
  </si>
  <si>
    <t>FRIVILLIGPLEJE</t>
  </si>
  <si>
    <t>Trænergodtgørelse</t>
  </si>
  <si>
    <t>Gaver og lign.</t>
  </si>
  <si>
    <t>Forplejning, frivillige</t>
  </si>
  <si>
    <t>* Frivilligpleje</t>
  </si>
  <si>
    <t>UDBETALING AF PERS. TILSKUD MODTAGET UDEFRA</t>
  </si>
  <si>
    <t>Ikke i brug pt</t>
  </si>
  <si>
    <t>* Personligt tilskud udbetalt ialt</t>
  </si>
  <si>
    <t>ARRANGEMENTER FOR EKSTERNE</t>
  </si>
  <si>
    <t>Kompensation</t>
  </si>
  <si>
    <t>* Kompenstion ialt</t>
  </si>
  <si>
    <t>VARER TIL SALG</t>
  </si>
  <si>
    <t>Varer til bar (køleskab)</t>
  </si>
  <si>
    <t>* Vareindkøb ialt</t>
  </si>
  <si>
    <t>AFSKRIVNINGER</t>
  </si>
  <si>
    <t>Afskrivning på edb</t>
  </si>
  <si>
    <t>Afskrivning på varer til salg</t>
  </si>
  <si>
    <t>* Afskrivninger total</t>
  </si>
  <si>
    <t>FINANSIELLE POSTER</t>
  </si>
  <si>
    <t>Renteindtægter</t>
  </si>
  <si>
    <t>Renteudgifter</t>
  </si>
  <si>
    <t>Diverse gebyrer</t>
  </si>
  <si>
    <t>* Finansielle poster total</t>
  </si>
  <si>
    <t>EKSTRAORDINÆRE POSTER</t>
  </si>
  <si>
    <t>Ekstraordinære indtægter</t>
  </si>
  <si>
    <t>Ekstraordinære udgifter</t>
  </si>
  <si>
    <t>* Ekstraordinære poster total</t>
  </si>
  <si>
    <t>UDGIFTER IALT</t>
  </si>
  <si>
    <t>*** UDGIFTER I ALT</t>
  </si>
  <si>
    <t>DRIFTEN TOTAL</t>
  </si>
  <si>
    <t>s4</t>
  </si>
  <si>
    <t>**** DRIFTEN TOTAL</t>
  </si>
  <si>
    <t>AKTIVER</t>
  </si>
  <si>
    <t>MATERIELLE ANLÆGSAKTIVER</t>
  </si>
  <si>
    <t>* Materielle anlægsaktiver total</t>
  </si>
  <si>
    <t>TILGODEHAVENDER</t>
  </si>
  <si>
    <t>* Tilgodehavender total</t>
  </si>
  <si>
    <t>FINANSIELLE ANLÆGSAKTIVER</t>
  </si>
  <si>
    <t>VAREBEHOLDNING</t>
  </si>
  <si>
    <t>* Varebeholdning total</t>
  </si>
  <si>
    <t>LIKVIDE BEHOLDNINGER</t>
  </si>
  <si>
    <t>Hovedkonto</t>
  </si>
  <si>
    <t>tøjkonto</t>
  </si>
  <si>
    <t>turkonto med visa</t>
  </si>
  <si>
    <t>*Likide beholdninger total</t>
  </si>
  <si>
    <t>Godkendt på den ordinære generalforsamling</t>
  </si>
  <si>
    <t>____________________________________________</t>
  </si>
  <si>
    <t>Kasser</t>
  </si>
  <si>
    <t>Regnskab 2025</t>
  </si>
  <si>
    <t>udgifter uden deltagerbetaling</t>
  </si>
  <si>
    <t>d. ____ /_______ 2026</t>
  </si>
  <si>
    <t>Formand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</si>
</sst>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.&quot;_-;\-* #,##0.00\ &quot;kr.&quot;_-;_-* &quot;-&quot;??\ &quot;kr.&quot;_-;_-@_-"/>
  </numFmts>
  <fonts count="7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1E1E1E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4" fontId="3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2" fillId="0" borderId="0" xfId="0" applyFont="1"/>
    <xf numFmtId="44" fontId="0" fillId="0" borderId="0" xfId="1" applyFont="1"/>
    <xf numFmtId="44" fontId="2" fillId="0" borderId="0" xfId="1" applyFont="1"/>
    <xf numFmtId="44" fontId="4" fillId="0" borderId="0" xfId="1" applyFont="1"/>
    <xf numFmtId="44" fontId="5" fillId="0" borderId="0" xfId="1" applyFont="1" applyAlignment="1">
      <alignment horizontal="right"/>
    </xf>
    <xf numFmtId="44" fontId="0" fillId="0" borderId="0" xfId="0" applyNumberFormat="1"/>
    <xf numFmtId="0" fontId="1" fillId="0" borderId="0" xfId="0" applyFont="1"/>
  </cellXfs>
  <cellStyles count="2">
    <cellStyle name="Normal" xfId="0" builtinId="0"/>
    <cellStyle name="Valuta" xfId="1" builtinId="4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09ABFC-8479-4849-90F1-A9889588AC66}" name="Tabel1" displayName="Tabel1" ref="A2:D140" totalsRowShown="0" headerRowDxfId="2" dataDxfId="1" dataCellStyle="Valuta">
  <autoFilter ref="A2:D140" xr:uid="{8409ABFC-8479-4849-90F1-A9889588AC66}"/>
  <tableColumns count="4">
    <tableColumn id="1" xr3:uid="{3DAE3D46-C256-4E40-BD09-9987CC3CEE99}" name="Nr."/>
    <tableColumn id="2" xr3:uid="{6F125E78-FA2E-4245-BD39-A79DB99BF071}" name="Type"/>
    <tableColumn id="3" xr3:uid="{4BCF2EB7-05DC-4EFF-B7FA-1B1877946494}" name="Konto"/>
    <tableColumn id="6" xr3:uid="{A767B664-99E8-44A8-8685-09CE0305D63D}" name="Regnskab 2025" dataDxfId="0" dataCellStyle="Valu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A4160-A2B5-4028-8DA5-8E997E3F2227}">
  <dimension ref="A1:P155"/>
  <sheetViews>
    <sheetView tabSelected="1" topLeftCell="A121" zoomScaleNormal="100" workbookViewId="0">
      <selection activeCell="E52" sqref="E52"/>
    </sheetView>
  </sheetViews>
  <sheetFormatPr defaultRowHeight="14.4" x14ac:dyDescent="0.3"/>
  <cols>
    <col min="2" max="2" width="12.109375" customWidth="1"/>
    <col min="3" max="3" width="42.6640625" customWidth="1"/>
    <col min="4" max="4" width="25.6640625" customWidth="1"/>
    <col min="5" max="5" width="29.33203125" customWidth="1"/>
    <col min="6" max="6" width="24.77734375" customWidth="1"/>
    <col min="7" max="7" width="25" customWidth="1"/>
    <col min="8" max="8" width="17" customWidth="1"/>
  </cols>
  <sheetData>
    <row r="1" spans="1:16" ht="15.6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3">
      <c r="A2" s="2" t="s">
        <v>1</v>
      </c>
      <c r="B2" s="2" t="s">
        <v>2</v>
      </c>
      <c r="C2" s="2" t="s">
        <v>3</v>
      </c>
      <c r="D2" s="2" t="s">
        <v>151</v>
      </c>
    </row>
    <row r="3" spans="1:16" x14ac:dyDescent="0.3">
      <c r="A3">
        <v>999</v>
      </c>
      <c r="B3" t="s">
        <v>4</v>
      </c>
      <c r="C3" s="2" t="s">
        <v>5</v>
      </c>
      <c r="D3" s="3"/>
    </row>
    <row r="4" spans="1:16" x14ac:dyDescent="0.3">
      <c r="A4">
        <v>1000</v>
      </c>
      <c r="B4" t="s">
        <v>6</v>
      </c>
      <c r="C4" t="s">
        <v>7</v>
      </c>
      <c r="D4" s="3">
        <v>223205</v>
      </c>
    </row>
    <row r="5" spans="1:16" x14ac:dyDescent="0.3">
      <c r="A5">
        <v>1001</v>
      </c>
      <c r="B5" t="s">
        <v>6</v>
      </c>
      <c r="C5" t="s">
        <v>8</v>
      </c>
      <c r="D5" s="3">
        <v>2000</v>
      </c>
    </row>
    <row r="6" spans="1:16" x14ac:dyDescent="0.3">
      <c r="A6">
        <v>1002</v>
      </c>
      <c r="B6" t="s">
        <v>6</v>
      </c>
      <c r="C6" t="s">
        <v>9</v>
      </c>
      <c r="D6" s="3">
        <v>336</v>
      </c>
    </row>
    <row r="7" spans="1:16" x14ac:dyDescent="0.3">
      <c r="A7">
        <v>1003</v>
      </c>
      <c r="B7" t="s">
        <v>6</v>
      </c>
      <c r="C7" t="s">
        <v>10</v>
      </c>
      <c r="D7" s="3">
        <v>0</v>
      </c>
    </row>
    <row r="8" spans="1:16" x14ac:dyDescent="0.3">
      <c r="A8">
        <v>1004</v>
      </c>
      <c r="B8" t="s">
        <v>6</v>
      </c>
      <c r="C8" t="s">
        <v>11</v>
      </c>
      <c r="D8" s="3">
        <v>3300</v>
      </c>
    </row>
    <row r="9" spans="1:16" x14ac:dyDescent="0.3">
      <c r="A9">
        <v>1020</v>
      </c>
      <c r="B9" t="s">
        <v>12</v>
      </c>
      <c r="C9" s="2" t="s">
        <v>13</v>
      </c>
      <c r="D9" s="4">
        <f>SUM(D4:D8)</f>
        <v>228841</v>
      </c>
    </row>
    <row r="10" spans="1:16" x14ac:dyDescent="0.3">
      <c r="A10">
        <v>1030</v>
      </c>
      <c r="B10" t="s">
        <v>6</v>
      </c>
      <c r="C10" t="s">
        <v>14</v>
      </c>
      <c r="D10" s="3">
        <v>13350</v>
      </c>
    </row>
    <row r="11" spans="1:16" x14ac:dyDescent="0.3">
      <c r="A11">
        <v>1049</v>
      </c>
      <c r="B11" t="s">
        <v>6</v>
      </c>
      <c r="C11" t="s">
        <v>15</v>
      </c>
      <c r="D11" s="3">
        <v>0</v>
      </c>
    </row>
    <row r="12" spans="1:16" x14ac:dyDescent="0.3">
      <c r="A12">
        <v>1060</v>
      </c>
      <c r="B12" t="s">
        <v>6</v>
      </c>
      <c r="C12" t="s">
        <v>16</v>
      </c>
      <c r="D12" s="3">
        <v>801.97</v>
      </c>
    </row>
    <row r="13" spans="1:16" x14ac:dyDescent="0.3">
      <c r="A13">
        <v>1065</v>
      </c>
      <c r="B13" t="s">
        <v>6</v>
      </c>
      <c r="C13" t="s">
        <v>17</v>
      </c>
      <c r="D13" s="3">
        <v>0</v>
      </c>
      <c r="E13" s="1"/>
      <c r="F13" s="1"/>
      <c r="G13" s="1"/>
      <c r="H13" s="1"/>
      <c r="I13" s="1"/>
      <c r="J13" s="1"/>
      <c r="K13" s="1"/>
      <c r="L13" s="1"/>
    </row>
    <row r="14" spans="1:16" x14ac:dyDescent="0.3">
      <c r="A14">
        <v>1070</v>
      </c>
      <c r="B14" t="s">
        <v>6</v>
      </c>
      <c r="C14" t="s">
        <v>18</v>
      </c>
      <c r="D14" s="3">
        <v>0</v>
      </c>
      <c r="E14" s="1"/>
      <c r="F14" s="1"/>
      <c r="G14" s="1"/>
      <c r="H14" s="1"/>
      <c r="I14" s="1"/>
      <c r="J14" s="1"/>
      <c r="K14" s="1"/>
      <c r="L14" s="1"/>
    </row>
    <row r="15" spans="1:16" ht="11.4" customHeight="1" x14ac:dyDescent="0.3">
      <c r="A15">
        <v>1075</v>
      </c>
      <c r="B15" t="s">
        <v>6</v>
      </c>
      <c r="C15" t="s">
        <v>19</v>
      </c>
      <c r="D15" s="3">
        <v>1247.52</v>
      </c>
      <c r="E15" s="1"/>
      <c r="F15" s="1"/>
      <c r="G15" s="1"/>
      <c r="H15" s="1"/>
      <c r="I15" s="1"/>
      <c r="J15" s="1"/>
      <c r="K15" s="1"/>
      <c r="L15" s="1"/>
    </row>
    <row r="16" spans="1:16" ht="40.799999999999997" hidden="1" customHeight="1" x14ac:dyDescent="0.3">
      <c r="A16">
        <v>1080</v>
      </c>
      <c r="B16" t="s">
        <v>6</v>
      </c>
      <c r="C16" t="s">
        <v>20</v>
      </c>
      <c r="D16" s="3">
        <v>0</v>
      </c>
    </row>
    <row r="17" spans="1:4" x14ac:dyDescent="0.3">
      <c r="A17">
        <v>1089</v>
      </c>
      <c r="B17" t="s">
        <v>12</v>
      </c>
      <c r="C17" s="2" t="s">
        <v>21</v>
      </c>
      <c r="D17" s="4">
        <f>SUM(D10:D16)</f>
        <v>15399.49</v>
      </c>
    </row>
    <row r="18" spans="1:4" x14ac:dyDescent="0.3">
      <c r="A18">
        <v>1099</v>
      </c>
      <c r="B18" t="s">
        <v>4</v>
      </c>
      <c r="C18" s="2" t="s">
        <v>22</v>
      </c>
      <c r="D18" s="3"/>
    </row>
    <row r="19" spans="1:4" x14ac:dyDescent="0.3">
      <c r="A19">
        <v>1100</v>
      </c>
      <c r="B19" t="s">
        <v>6</v>
      </c>
      <c r="C19" t="s">
        <v>23</v>
      </c>
      <c r="D19" s="3">
        <v>37765</v>
      </c>
    </row>
    <row r="20" spans="1:4" x14ac:dyDescent="0.3">
      <c r="A20">
        <v>1110</v>
      </c>
      <c r="B20" t="s">
        <v>6</v>
      </c>
      <c r="C20" t="s">
        <v>24</v>
      </c>
      <c r="D20" s="3">
        <v>81167.08</v>
      </c>
    </row>
    <row r="21" spans="1:4" ht="13.8" customHeight="1" x14ac:dyDescent="0.3">
      <c r="A21">
        <v>1120</v>
      </c>
      <c r="B21" t="s">
        <v>6</v>
      </c>
      <c r="C21" t="s">
        <v>25</v>
      </c>
      <c r="D21" s="3">
        <v>902</v>
      </c>
    </row>
    <row r="22" spans="1:4" ht="10.199999999999999" customHeight="1" x14ac:dyDescent="0.3">
      <c r="A22">
        <v>1130</v>
      </c>
      <c r="B22" t="s">
        <v>6</v>
      </c>
      <c r="C22" t="s">
        <v>26</v>
      </c>
      <c r="D22" s="3">
        <v>0</v>
      </c>
    </row>
    <row r="23" spans="1:4" x14ac:dyDescent="0.3">
      <c r="A23">
        <v>1198</v>
      </c>
      <c r="B23" t="s">
        <v>12</v>
      </c>
      <c r="C23" s="2" t="s">
        <v>27</v>
      </c>
      <c r="D23" s="4">
        <f>SUM(D19:D22)</f>
        <v>119834.08</v>
      </c>
    </row>
    <row r="24" spans="1:4" x14ac:dyDescent="0.3">
      <c r="A24">
        <v>1299</v>
      </c>
      <c r="B24" t="s">
        <v>4</v>
      </c>
      <c r="C24" s="2" t="s">
        <v>28</v>
      </c>
      <c r="D24" s="3"/>
    </row>
    <row r="25" spans="1:4" x14ac:dyDescent="0.3">
      <c r="A25">
        <v>1310</v>
      </c>
      <c r="B25" t="s">
        <v>6</v>
      </c>
      <c r="C25" t="s">
        <v>29</v>
      </c>
      <c r="D25" s="3">
        <v>9969.99</v>
      </c>
    </row>
    <row r="26" spans="1:4" x14ac:dyDescent="0.3">
      <c r="A26">
        <v>1320</v>
      </c>
      <c r="B26" t="s">
        <v>6</v>
      </c>
      <c r="C26" t="s">
        <v>30</v>
      </c>
      <c r="D26" s="3">
        <v>0</v>
      </c>
    </row>
    <row r="27" spans="1:4" x14ac:dyDescent="0.3">
      <c r="A27">
        <v>1398</v>
      </c>
      <c r="B27" t="s">
        <v>12</v>
      </c>
      <c r="C27" s="2" t="s">
        <v>31</v>
      </c>
      <c r="D27" s="4">
        <f>SUM(D25:D26)</f>
        <v>9969.99</v>
      </c>
    </row>
    <row r="28" spans="1:4" x14ac:dyDescent="0.3">
      <c r="A28">
        <v>1599</v>
      </c>
      <c r="B28" t="s">
        <v>4</v>
      </c>
      <c r="C28" t="s">
        <v>32</v>
      </c>
      <c r="D28" s="3">
        <v>0</v>
      </c>
    </row>
    <row r="29" spans="1:4" x14ac:dyDescent="0.3">
      <c r="A29">
        <v>1698</v>
      </c>
      <c r="B29" t="s">
        <v>12</v>
      </c>
      <c r="C29" s="2" t="s">
        <v>33</v>
      </c>
      <c r="D29" s="4">
        <f>SUM(D28)</f>
        <v>0</v>
      </c>
    </row>
    <row r="30" spans="1:4" x14ac:dyDescent="0.3">
      <c r="A30">
        <v>1799</v>
      </c>
      <c r="B30" t="s">
        <v>4</v>
      </c>
      <c r="C30" t="s">
        <v>34</v>
      </c>
      <c r="D30" s="3">
        <v>0</v>
      </c>
    </row>
    <row r="31" spans="1:4" x14ac:dyDescent="0.3">
      <c r="A31">
        <v>1897</v>
      </c>
      <c r="B31" t="s">
        <v>12</v>
      </c>
      <c r="C31" s="2" t="s">
        <v>35</v>
      </c>
      <c r="D31" s="4">
        <f>SUM(D30)</f>
        <v>0</v>
      </c>
    </row>
    <row r="32" spans="1:4" x14ac:dyDescent="0.3">
      <c r="A32">
        <v>1899</v>
      </c>
      <c r="B32" t="s">
        <v>4</v>
      </c>
      <c r="C32" s="2" t="s">
        <v>36</v>
      </c>
      <c r="D32" s="3" t="e">
        <f>-#REF!</f>
        <v>#REF!</v>
      </c>
    </row>
    <row r="33" spans="1:4" x14ac:dyDescent="0.3">
      <c r="A33">
        <v>1990</v>
      </c>
      <c r="B33" t="s">
        <v>4</v>
      </c>
      <c r="C33" s="2" t="s">
        <v>37</v>
      </c>
      <c r="D33" s="3"/>
    </row>
    <row r="34" spans="1:4" x14ac:dyDescent="0.3">
      <c r="A34">
        <v>1998</v>
      </c>
      <c r="B34" t="s">
        <v>38</v>
      </c>
      <c r="C34" s="2" t="s">
        <v>39</v>
      </c>
      <c r="D34" s="4">
        <f>SUM(D9+D17+D23+D27+D29+D31)</f>
        <v>374044.56</v>
      </c>
    </row>
    <row r="35" spans="1:4" x14ac:dyDescent="0.3">
      <c r="A35">
        <v>1999</v>
      </c>
      <c r="B35" t="s">
        <v>4</v>
      </c>
      <c r="C35" s="2" t="s">
        <v>40</v>
      </c>
      <c r="D35" s="3"/>
    </row>
    <row r="36" spans="1:4" x14ac:dyDescent="0.3">
      <c r="A36">
        <v>2000</v>
      </c>
      <c r="B36" t="s">
        <v>41</v>
      </c>
      <c r="C36" t="s">
        <v>42</v>
      </c>
      <c r="D36" s="3">
        <v>0</v>
      </c>
    </row>
    <row r="37" spans="1:4" x14ac:dyDescent="0.3">
      <c r="A37">
        <v>2098</v>
      </c>
      <c r="B37" t="s">
        <v>12</v>
      </c>
      <c r="C37" s="2" t="s">
        <v>43</v>
      </c>
      <c r="D37" s="4">
        <v>0</v>
      </c>
    </row>
    <row r="38" spans="1:4" x14ac:dyDescent="0.3">
      <c r="A38">
        <v>2199</v>
      </c>
      <c r="B38" t="s">
        <v>4</v>
      </c>
      <c r="C38" t="s">
        <v>44</v>
      </c>
      <c r="D38" s="3"/>
    </row>
    <row r="39" spans="1:4" x14ac:dyDescent="0.3">
      <c r="A39">
        <v>2210</v>
      </c>
      <c r="B39" t="s">
        <v>41</v>
      </c>
      <c r="C39" t="s">
        <v>45</v>
      </c>
      <c r="D39" s="3">
        <v>-204326.31</v>
      </c>
    </row>
    <row r="40" spans="1:4" x14ac:dyDescent="0.3">
      <c r="A40">
        <v>2215</v>
      </c>
      <c r="B40" t="s">
        <v>41</v>
      </c>
      <c r="C40" t="s">
        <v>46</v>
      </c>
      <c r="D40" s="3"/>
    </row>
    <row r="41" spans="1:4" x14ac:dyDescent="0.3">
      <c r="A41">
        <v>2217</v>
      </c>
      <c r="B41" t="s">
        <v>41</v>
      </c>
      <c r="C41" t="s">
        <v>47</v>
      </c>
      <c r="D41" s="3"/>
    </row>
    <row r="42" spans="1:4" x14ac:dyDescent="0.3">
      <c r="A42">
        <v>2218</v>
      </c>
      <c r="B42" t="s">
        <v>41</v>
      </c>
      <c r="C42" t="s">
        <v>48</v>
      </c>
      <c r="D42" s="3">
        <v>-6960</v>
      </c>
    </row>
    <row r="43" spans="1:4" x14ac:dyDescent="0.3">
      <c r="A43">
        <v>2230</v>
      </c>
      <c r="B43" t="s">
        <v>41</v>
      </c>
      <c r="C43" t="s">
        <v>49</v>
      </c>
      <c r="D43" s="3">
        <v>-4967.2</v>
      </c>
    </row>
    <row r="44" spans="1:4" x14ac:dyDescent="0.3">
      <c r="A44">
        <v>2298</v>
      </c>
      <c r="B44" t="s">
        <v>12</v>
      </c>
      <c r="C44" s="2" t="s">
        <v>50</v>
      </c>
      <c r="D44" s="4">
        <f>SUM(D39:D43)</f>
        <v>-216253.51</v>
      </c>
    </row>
    <row r="45" spans="1:4" x14ac:dyDescent="0.3">
      <c r="A45">
        <v>2399</v>
      </c>
      <c r="B45" t="s">
        <v>4</v>
      </c>
      <c r="C45" t="s">
        <v>51</v>
      </c>
      <c r="D45" s="3"/>
    </row>
    <row r="46" spans="1:4" x14ac:dyDescent="0.3">
      <c r="A46">
        <v>2410</v>
      </c>
      <c r="B46" t="s">
        <v>41</v>
      </c>
      <c r="C46" t="s">
        <v>52</v>
      </c>
      <c r="D46" s="3">
        <v>-21078.99</v>
      </c>
    </row>
    <row r="47" spans="1:4" x14ac:dyDescent="0.3">
      <c r="A47">
        <v>2415</v>
      </c>
      <c r="B47" t="s">
        <v>41</v>
      </c>
      <c r="C47" t="s">
        <v>53</v>
      </c>
      <c r="D47" s="3">
        <v>0</v>
      </c>
    </row>
    <row r="48" spans="1:4" x14ac:dyDescent="0.3">
      <c r="A48">
        <v>2420</v>
      </c>
      <c r="B48" t="s">
        <v>41</v>
      </c>
      <c r="C48" t="s">
        <v>54</v>
      </c>
      <c r="D48" s="6">
        <v>-380</v>
      </c>
    </row>
    <row r="49" spans="1:4" x14ac:dyDescent="0.3">
      <c r="A49">
        <v>2425</v>
      </c>
      <c r="B49" t="s">
        <v>41</v>
      </c>
      <c r="C49" t="s">
        <v>55</v>
      </c>
      <c r="D49" s="3">
        <v>10037.06</v>
      </c>
    </row>
    <row r="50" spans="1:4" x14ac:dyDescent="0.3">
      <c r="A50">
        <v>2430</v>
      </c>
      <c r="B50" t="s">
        <v>41</v>
      </c>
      <c r="C50" t="s">
        <v>56</v>
      </c>
      <c r="D50" s="5">
        <v>-6067.61</v>
      </c>
    </row>
    <row r="51" spans="1:4" x14ac:dyDescent="0.3">
      <c r="A51">
        <v>2435</v>
      </c>
      <c r="B51" t="s">
        <v>41</v>
      </c>
      <c r="C51" t="s">
        <v>57</v>
      </c>
      <c r="D51" s="3">
        <v>-1918</v>
      </c>
    </row>
    <row r="52" spans="1:4" x14ac:dyDescent="0.3">
      <c r="A52">
        <v>2440</v>
      </c>
      <c r="B52" t="s">
        <v>41</v>
      </c>
      <c r="C52" t="s">
        <v>58</v>
      </c>
      <c r="D52" s="3">
        <v>-2256.56</v>
      </c>
    </row>
    <row r="53" spans="1:4" x14ac:dyDescent="0.3">
      <c r="A53">
        <v>2450</v>
      </c>
      <c r="B53" t="s">
        <v>41</v>
      </c>
      <c r="C53" t="s">
        <v>59</v>
      </c>
      <c r="D53" s="3">
        <v>-13602.4</v>
      </c>
    </row>
    <row r="54" spans="1:4" x14ac:dyDescent="0.3">
      <c r="A54">
        <v>2460</v>
      </c>
      <c r="B54" t="s">
        <v>41</v>
      </c>
      <c r="C54" t="s">
        <v>60</v>
      </c>
      <c r="D54" s="3">
        <v>0</v>
      </c>
    </row>
    <row r="55" spans="1:4" x14ac:dyDescent="0.3">
      <c r="A55">
        <v>2490</v>
      </c>
      <c r="B55" t="s">
        <v>12</v>
      </c>
      <c r="C55" s="2" t="s">
        <v>61</v>
      </c>
      <c r="D55" s="4">
        <f>SUM(D46:D54)</f>
        <v>-35266.5</v>
      </c>
    </row>
    <row r="56" spans="1:4" x14ac:dyDescent="0.3">
      <c r="A56">
        <v>2500</v>
      </c>
      <c r="B56" t="s">
        <v>41</v>
      </c>
      <c r="C56" t="s">
        <v>62</v>
      </c>
      <c r="D56" s="3">
        <v>0</v>
      </c>
    </row>
    <row r="57" spans="1:4" x14ac:dyDescent="0.3">
      <c r="A57">
        <v>2501</v>
      </c>
      <c r="B57" t="s">
        <v>41</v>
      </c>
      <c r="C57" t="s">
        <v>63</v>
      </c>
      <c r="D57" s="3">
        <v>-179.56</v>
      </c>
    </row>
    <row r="58" spans="1:4" x14ac:dyDescent="0.3">
      <c r="A58">
        <v>2699</v>
      </c>
      <c r="B58" t="s">
        <v>4</v>
      </c>
      <c r="C58" t="s">
        <v>64</v>
      </c>
      <c r="D58" s="3">
        <v>0</v>
      </c>
    </row>
    <row r="59" spans="1:4" x14ac:dyDescent="0.3">
      <c r="A59">
        <v>2797</v>
      </c>
      <c r="B59" t="s">
        <v>12</v>
      </c>
      <c r="C59" s="2" t="s">
        <v>65</v>
      </c>
      <c r="D59" s="4">
        <f>SUM(D56:D58)</f>
        <v>-179.56</v>
      </c>
    </row>
    <row r="60" spans="1:4" x14ac:dyDescent="0.3">
      <c r="A60">
        <v>2999</v>
      </c>
      <c r="B60" t="s">
        <v>4</v>
      </c>
      <c r="C60" t="s">
        <v>66</v>
      </c>
      <c r="D60" s="3"/>
    </row>
    <row r="61" spans="1:4" x14ac:dyDescent="0.3">
      <c r="A61">
        <v>3000</v>
      </c>
      <c r="B61" t="s">
        <v>41</v>
      </c>
      <c r="C61" t="s">
        <v>67</v>
      </c>
      <c r="D61" s="3">
        <v>0</v>
      </c>
    </row>
    <row r="62" spans="1:4" x14ac:dyDescent="0.3">
      <c r="A62">
        <v>3010</v>
      </c>
      <c r="B62" t="s">
        <v>41</v>
      </c>
      <c r="C62" t="s">
        <v>68</v>
      </c>
      <c r="D62" s="3">
        <v>0</v>
      </c>
    </row>
    <row r="63" spans="1:4" x14ac:dyDescent="0.3">
      <c r="A63">
        <v>3020</v>
      </c>
      <c r="B63" t="s">
        <v>41</v>
      </c>
      <c r="C63" t="s">
        <v>69</v>
      </c>
      <c r="D63" s="3">
        <v>-846.75</v>
      </c>
    </row>
    <row r="64" spans="1:4" x14ac:dyDescent="0.3">
      <c r="A64">
        <v>3030</v>
      </c>
      <c r="B64" t="s">
        <v>41</v>
      </c>
      <c r="C64" t="s">
        <v>70</v>
      </c>
      <c r="D64" s="3">
        <v>0</v>
      </c>
    </row>
    <row r="65" spans="1:4" x14ac:dyDescent="0.3">
      <c r="A65">
        <v>3040</v>
      </c>
      <c r="B65" t="s">
        <v>41</v>
      </c>
      <c r="C65" t="s">
        <v>71</v>
      </c>
      <c r="D65" s="3">
        <v>0</v>
      </c>
    </row>
    <row r="66" spans="1:4" x14ac:dyDescent="0.3">
      <c r="A66">
        <v>3050</v>
      </c>
      <c r="B66" t="s">
        <v>41</v>
      </c>
      <c r="C66" t="s">
        <v>72</v>
      </c>
      <c r="D66" s="3">
        <v>-1276.68</v>
      </c>
    </row>
    <row r="67" spans="1:4" x14ac:dyDescent="0.3">
      <c r="A67">
        <v>3055</v>
      </c>
      <c r="B67" t="s">
        <v>41</v>
      </c>
      <c r="C67" t="s">
        <v>73</v>
      </c>
      <c r="D67" s="3">
        <v>-20397.7</v>
      </c>
    </row>
    <row r="68" spans="1:4" x14ac:dyDescent="0.3">
      <c r="A68">
        <v>3060</v>
      </c>
      <c r="B68" t="s">
        <v>41</v>
      </c>
      <c r="C68" t="s">
        <v>74</v>
      </c>
      <c r="D68" s="3">
        <v>-10275.09</v>
      </c>
    </row>
    <row r="69" spans="1:4" x14ac:dyDescent="0.3">
      <c r="A69">
        <v>3070</v>
      </c>
      <c r="B69" t="s">
        <v>41</v>
      </c>
      <c r="C69" t="s">
        <v>75</v>
      </c>
      <c r="D69" s="3">
        <v>0</v>
      </c>
    </row>
    <row r="70" spans="1:4" x14ac:dyDescent="0.3">
      <c r="A70">
        <v>3080</v>
      </c>
      <c r="B70" t="s">
        <v>41</v>
      </c>
      <c r="C70" t="s">
        <v>76</v>
      </c>
      <c r="D70" s="3">
        <v>0</v>
      </c>
    </row>
    <row r="71" spans="1:4" x14ac:dyDescent="0.3">
      <c r="A71">
        <v>3090</v>
      </c>
      <c r="B71" t="s">
        <v>41</v>
      </c>
      <c r="C71" t="s">
        <v>77</v>
      </c>
      <c r="D71" s="3">
        <v>-121.7</v>
      </c>
    </row>
    <row r="72" spans="1:4" x14ac:dyDescent="0.3">
      <c r="A72">
        <v>3100</v>
      </c>
      <c r="B72" t="s">
        <v>41</v>
      </c>
      <c r="C72" t="s">
        <v>78</v>
      </c>
      <c r="D72" s="3">
        <v>-994.4</v>
      </c>
    </row>
    <row r="73" spans="1:4" x14ac:dyDescent="0.3">
      <c r="A73">
        <v>3120</v>
      </c>
      <c r="B73" t="s">
        <v>41</v>
      </c>
      <c r="C73" t="s">
        <v>79</v>
      </c>
      <c r="D73" s="3">
        <v>-998.9</v>
      </c>
    </row>
    <row r="74" spans="1:4" x14ac:dyDescent="0.3">
      <c r="A74">
        <v>3195</v>
      </c>
      <c r="B74" t="s">
        <v>12</v>
      </c>
      <c r="C74" s="2" t="s">
        <v>80</v>
      </c>
      <c r="D74" s="4">
        <f>SUM(D60:D73)</f>
        <v>-34911.22</v>
      </c>
    </row>
    <row r="75" spans="1:4" x14ac:dyDescent="0.3">
      <c r="A75">
        <v>3199</v>
      </c>
      <c r="B75" t="s">
        <v>4</v>
      </c>
      <c r="C75" t="s">
        <v>81</v>
      </c>
      <c r="D75" s="3">
        <v>0</v>
      </c>
    </row>
    <row r="76" spans="1:4" x14ac:dyDescent="0.3">
      <c r="A76">
        <v>3200</v>
      </c>
      <c r="B76" t="s">
        <v>4</v>
      </c>
      <c r="C76" t="s">
        <v>82</v>
      </c>
      <c r="D76" s="3">
        <v>0</v>
      </c>
    </row>
    <row r="77" spans="1:4" x14ac:dyDescent="0.3">
      <c r="A77">
        <v>3210</v>
      </c>
      <c r="B77" t="s">
        <v>41</v>
      </c>
      <c r="C77" t="s">
        <v>83</v>
      </c>
      <c r="D77" s="3">
        <v>0</v>
      </c>
    </row>
    <row r="78" spans="1:4" x14ac:dyDescent="0.3">
      <c r="A78">
        <v>3297</v>
      </c>
      <c r="B78" t="s">
        <v>12</v>
      </c>
      <c r="C78" s="2" t="s">
        <v>84</v>
      </c>
      <c r="D78" s="4">
        <f>SUM(D75:D77)</f>
        <v>0</v>
      </c>
    </row>
    <row r="79" spans="1:4" x14ac:dyDescent="0.3">
      <c r="A79">
        <v>3499</v>
      </c>
      <c r="B79" t="s">
        <v>4</v>
      </c>
      <c r="C79" t="s">
        <v>85</v>
      </c>
      <c r="D79" s="3">
        <v>0</v>
      </c>
    </row>
    <row r="80" spans="1:4" x14ac:dyDescent="0.3">
      <c r="A80">
        <v>3500</v>
      </c>
      <c r="B80" t="s">
        <v>41</v>
      </c>
      <c r="C80" t="s">
        <v>86</v>
      </c>
      <c r="D80" s="3">
        <v>0</v>
      </c>
    </row>
    <row r="81" spans="1:4" x14ac:dyDescent="0.3">
      <c r="A81">
        <v>3501</v>
      </c>
      <c r="B81" t="s">
        <v>41</v>
      </c>
      <c r="C81" t="s">
        <v>87</v>
      </c>
      <c r="D81" s="3">
        <v>0</v>
      </c>
    </row>
    <row r="82" spans="1:4" x14ac:dyDescent="0.3">
      <c r="A82">
        <v>3597</v>
      </c>
      <c r="B82" t="s">
        <v>12</v>
      </c>
      <c r="C82" s="2" t="s">
        <v>88</v>
      </c>
      <c r="D82" s="4">
        <f>SUM(D79:D81)</f>
        <v>0</v>
      </c>
    </row>
    <row r="83" spans="1:4" x14ac:dyDescent="0.3">
      <c r="A83">
        <v>3599</v>
      </c>
      <c r="B83" t="s">
        <v>4</v>
      </c>
      <c r="C83" t="s">
        <v>89</v>
      </c>
      <c r="D83" s="3"/>
    </row>
    <row r="84" spans="1:4" x14ac:dyDescent="0.3">
      <c r="A84">
        <v>3610</v>
      </c>
      <c r="B84" t="s">
        <v>41</v>
      </c>
      <c r="C84" t="s">
        <v>90</v>
      </c>
      <c r="D84" s="3">
        <v>-350.67</v>
      </c>
    </row>
    <row r="85" spans="1:4" x14ac:dyDescent="0.3">
      <c r="A85">
        <v>3620</v>
      </c>
      <c r="B85" t="s">
        <v>41</v>
      </c>
      <c r="C85" t="s">
        <v>91</v>
      </c>
      <c r="D85" s="3">
        <v>0</v>
      </c>
    </row>
    <row r="86" spans="1:4" x14ac:dyDescent="0.3">
      <c r="A86">
        <v>3630</v>
      </c>
      <c r="B86" t="s">
        <v>41</v>
      </c>
      <c r="C86" t="s">
        <v>92</v>
      </c>
      <c r="D86" s="3">
        <v>-2543.65</v>
      </c>
    </row>
    <row r="87" spans="1:4" x14ac:dyDescent="0.3">
      <c r="A87">
        <v>3625</v>
      </c>
      <c r="B87" t="s">
        <v>41</v>
      </c>
      <c r="C87" t="s">
        <v>152</v>
      </c>
      <c r="D87" s="3">
        <v>-2036.67</v>
      </c>
    </row>
    <row r="88" spans="1:4" x14ac:dyDescent="0.3">
      <c r="A88">
        <v>3640</v>
      </c>
      <c r="B88" t="s">
        <v>41</v>
      </c>
      <c r="C88" t="s">
        <v>93</v>
      </c>
      <c r="D88" s="3">
        <v>-274.36</v>
      </c>
    </row>
    <row r="89" spans="1:4" x14ac:dyDescent="0.3">
      <c r="A89">
        <v>3649</v>
      </c>
      <c r="B89" t="s">
        <v>41</v>
      </c>
      <c r="C89" t="s">
        <v>94</v>
      </c>
      <c r="D89" s="3">
        <v>0</v>
      </c>
    </row>
    <row r="90" spans="1:4" x14ac:dyDescent="0.3">
      <c r="A90">
        <v>3650</v>
      </c>
      <c r="B90" t="s">
        <v>41</v>
      </c>
      <c r="C90" t="s">
        <v>95</v>
      </c>
      <c r="D90" s="3"/>
    </row>
    <row r="91" spans="1:4" x14ac:dyDescent="0.3">
      <c r="A91">
        <v>3655</v>
      </c>
      <c r="B91" t="s">
        <v>12</v>
      </c>
      <c r="C91" s="2" t="s">
        <v>96</v>
      </c>
      <c r="D91" s="4">
        <f>SUM(D84:D90)</f>
        <v>-5205.3499999999995</v>
      </c>
    </row>
    <row r="92" spans="1:4" x14ac:dyDescent="0.3">
      <c r="A92">
        <v>3695</v>
      </c>
      <c r="B92" t="s">
        <v>97</v>
      </c>
      <c r="C92" s="2" t="s">
        <v>98</v>
      </c>
      <c r="D92" s="4">
        <f>SUBTOTAL(109,D75:D91)</f>
        <v>-10410.699999999999</v>
      </c>
    </row>
    <row r="93" spans="1:4" x14ac:dyDescent="0.3">
      <c r="A93">
        <v>3699</v>
      </c>
      <c r="B93" t="s">
        <v>4</v>
      </c>
      <c r="C93" t="s">
        <v>99</v>
      </c>
      <c r="D93" s="3"/>
    </row>
    <row r="94" spans="1:4" x14ac:dyDescent="0.3">
      <c r="A94">
        <v>3710</v>
      </c>
      <c r="B94" t="s">
        <v>41</v>
      </c>
      <c r="C94" t="s">
        <v>100</v>
      </c>
      <c r="D94" s="3">
        <v>-2000</v>
      </c>
    </row>
    <row r="95" spans="1:4" x14ac:dyDescent="0.3">
      <c r="A95">
        <v>3730</v>
      </c>
      <c r="B95" t="s">
        <v>41</v>
      </c>
      <c r="C95" t="s">
        <v>101</v>
      </c>
      <c r="D95" s="3">
        <v>0</v>
      </c>
    </row>
    <row r="96" spans="1:4" x14ac:dyDescent="0.3">
      <c r="A96">
        <v>3795</v>
      </c>
      <c r="B96" t="s">
        <v>12</v>
      </c>
      <c r="C96" s="2" t="s">
        <v>102</v>
      </c>
      <c r="D96" s="4">
        <f>SUM(D94:D95)</f>
        <v>-2000</v>
      </c>
    </row>
    <row r="97" spans="1:4" x14ac:dyDescent="0.3">
      <c r="A97">
        <v>3899</v>
      </c>
      <c r="B97" t="s">
        <v>4</v>
      </c>
      <c r="C97" t="s">
        <v>103</v>
      </c>
      <c r="D97" s="3"/>
    </row>
    <row r="98" spans="1:4" x14ac:dyDescent="0.3">
      <c r="A98">
        <v>3910</v>
      </c>
      <c r="B98" t="s">
        <v>41</v>
      </c>
      <c r="C98" t="s">
        <v>104</v>
      </c>
      <c r="D98" s="5">
        <v>-6400</v>
      </c>
    </row>
    <row r="99" spans="1:4" x14ac:dyDescent="0.3">
      <c r="A99">
        <v>3920</v>
      </c>
      <c r="B99" t="s">
        <v>41</v>
      </c>
      <c r="C99" t="s">
        <v>105</v>
      </c>
      <c r="D99" s="3">
        <v>0</v>
      </c>
    </row>
    <row r="100" spans="1:4" x14ac:dyDescent="0.3">
      <c r="A100">
        <v>3930</v>
      </c>
      <c r="B100" t="s">
        <v>41</v>
      </c>
      <c r="C100" t="s">
        <v>106</v>
      </c>
      <c r="D100" s="3">
        <v>-5572.54</v>
      </c>
    </row>
    <row r="101" spans="1:4" x14ac:dyDescent="0.3">
      <c r="A101">
        <v>3990</v>
      </c>
      <c r="B101" t="s">
        <v>12</v>
      </c>
      <c r="C101" s="2" t="s">
        <v>107</v>
      </c>
      <c r="D101" s="4">
        <f>SUM(D98:D100)</f>
        <v>-11972.54</v>
      </c>
    </row>
    <row r="102" spans="1:4" x14ac:dyDescent="0.3">
      <c r="A102">
        <v>4999</v>
      </c>
      <c r="B102" t="s">
        <v>4</v>
      </c>
      <c r="C102" t="s">
        <v>108</v>
      </c>
      <c r="D102" s="3"/>
    </row>
    <row r="103" spans="1:4" x14ac:dyDescent="0.3">
      <c r="A103">
        <v>5010</v>
      </c>
      <c r="B103" t="s">
        <v>41</v>
      </c>
      <c r="C103" t="s">
        <v>109</v>
      </c>
      <c r="D103" s="3">
        <v>0</v>
      </c>
    </row>
    <row r="104" spans="1:4" x14ac:dyDescent="0.3">
      <c r="A104">
        <v>5015</v>
      </c>
      <c r="B104" t="s">
        <v>12</v>
      </c>
      <c r="C104" s="2" t="s">
        <v>110</v>
      </c>
      <c r="D104" s="4">
        <v>0</v>
      </c>
    </row>
    <row r="105" spans="1:4" x14ac:dyDescent="0.3">
      <c r="A105">
        <v>6009</v>
      </c>
      <c r="B105" t="s">
        <v>4</v>
      </c>
      <c r="C105" t="s">
        <v>111</v>
      </c>
      <c r="D105" s="3"/>
    </row>
    <row r="106" spans="1:4" x14ac:dyDescent="0.3">
      <c r="A106">
        <v>6010</v>
      </c>
      <c r="B106" t="s">
        <v>41</v>
      </c>
      <c r="C106" t="s">
        <v>112</v>
      </c>
      <c r="D106" s="3">
        <v>-4350</v>
      </c>
    </row>
    <row r="107" spans="1:4" x14ac:dyDescent="0.3">
      <c r="A107">
        <v>6040</v>
      </c>
      <c r="B107" t="s">
        <v>12</v>
      </c>
      <c r="C107" s="2" t="s">
        <v>113</v>
      </c>
      <c r="D107" s="4">
        <f>SUM(D106)</f>
        <v>-4350</v>
      </c>
    </row>
    <row r="108" spans="1:4" x14ac:dyDescent="0.3">
      <c r="A108">
        <v>6049</v>
      </c>
      <c r="B108" t="s">
        <v>4</v>
      </c>
      <c r="C108" t="s">
        <v>114</v>
      </c>
      <c r="D108" s="3"/>
    </row>
    <row r="109" spans="1:4" x14ac:dyDescent="0.3">
      <c r="A109">
        <v>6050</v>
      </c>
      <c r="B109" t="s">
        <v>41</v>
      </c>
      <c r="C109" t="s">
        <v>115</v>
      </c>
      <c r="D109" s="3">
        <v>-6276.05</v>
      </c>
    </row>
    <row r="110" spans="1:4" x14ac:dyDescent="0.3">
      <c r="A110">
        <v>6089</v>
      </c>
      <c r="B110" t="s">
        <v>12</v>
      </c>
      <c r="C110" s="2" t="s">
        <v>116</v>
      </c>
      <c r="D110" s="4">
        <f>SUM(D109)</f>
        <v>-6276.05</v>
      </c>
    </row>
    <row r="111" spans="1:4" x14ac:dyDescent="0.3">
      <c r="A111">
        <v>6999</v>
      </c>
      <c r="B111" t="s">
        <v>4</v>
      </c>
      <c r="C111" t="s">
        <v>117</v>
      </c>
      <c r="D111" s="3">
        <v>0</v>
      </c>
    </row>
    <row r="112" spans="1:4" x14ac:dyDescent="0.3">
      <c r="A112">
        <v>7030</v>
      </c>
      <c r="B112" t="s">
        <v>41</v>
      </c>
      <c r="C112" t="s">
        <v>118</v>
      </c>
      <c r="D112" s="3">
        <v>0</v>
      </c>
    </row>
    <row r="113" spans="1:4" x14ac:dyDescent="0.3">
      <c r="A113">
        <v>7040</v>
      </c>
      <c r="B113" t="s">
        <v>41</v>
      </c>
      <c r="C113" t="s">
        <v>119</v>
      </c>
      <c r="D113" s="3">
        <v>0</v>
      </c>
    </row>
    <row r="114" spans="1:4" x14ac:dyDescent="0.3">
      <c r="A114">
        <v>7097</v>
      </c>
      <c r="B114" t="s">
        <v>12</v>
      </c>
      <c r="C114" s="2" t="s">
        <v>120</v>
      </c>
      <c r="D114" s="4">
        <f>SUM(D111:D113)</f>
        <v>0</v>
      </c>
    </row>
    <row r="115" spans="1:4" x14ac:dyDescent="0.3">
      <c r="A115">
        <v>7199</v>
      </c>
      <c r="B115" t="s">
        <v>4</v>
      </c>
      <c r="C115" t="s">
        <v>121</v>
      </c>
      <c r="D115" s="3"/>
    </row>
    <row r="116" spans="1:4" x14ac:dyDescent="0.3">
      <c r="A116">
        <v>7200</v>
      </c>
      <c r="B116" t="s">
        <v>6</v>
      </c>
      <c r="C116" t="s">
        <v>122</v>
      </c>
      <c r="D116" s="3">
        <v>168.78</v>
      </c>
    </row>
    <row r="117" spans="1:4" x14ac:dyDescent="0.3">
      <c r="A117">
        <v>7210</v>
      </c>
      <c r="B117" t="s">
        <v>41</v>
      </c>
      <c r="C117" t="s">
        <v>123</v>
      </c>
      <c r="D117" s="3">
        <v>0</v>
      </c>
    </row>
    <row r="118" spans="1:4" x14ac:dyDescent="0.3">
      <c r="A118">
        <v>7240</v>
      </c>
      <c r="B118" t="s">
        <v>41</v>
      </c>
      <c r="C118" t="s">
        <v>124</v>
      </c>
      <c r="D118" s="3">
        <v>-1250</v>
      </c>
    </row>
    <row r="119" spans="1:4" x14ac:dyDescent="0.3">
      <c r="A119">
        <v>7298</v>
      </c>
      <c r="B119" t="s">
        <v>12</v>
      </c>
      <c r="C119" s="2" t="s">
        <v>125</v>
      </c>
      <c r="D119" s="4">
        <f>SUM(D116:D118)</f>
        <v>-1081.22</v>
      </c>
    </row>
    <row r="120" spans="1:4" x14ac:dyDescent="0.3">
      <c r="A120">
        <v>7499</v>
      </c>
      <c r="B120" t="s">
        <v>4</v>
      </c>
      <c r="C120" t="s">
        <v>126</v>
      </c>
      <c r="D120" s="3"/>
    </row>
    <row r="121" spans="1:4" x14ac:dyDescent="0.3">
      <c r="A121">
        <v>7500</v>
      </c>
      <c r="B121" t="s">
        <v>6</v>
      </c>
      <c r="C121" t="s">
        <v>127</v>
      </c>
      <c r="D121" s="3">
        <v>0</v>
      </c>
    </row>
    <row r="122" spans="1:4" x14ac:dyDescent="0.3">
      <c r="A122">
        <v>7501</v>
      </c>
      <c r="B122" t="s">
        <v>41</v>
      </c>
      <c r="C122" t="s">
        <v>128</v>
      </c>
      <c r="D122" s="3">
        <v>0</v>
      </c>
    </row>
    <row r="123" spans="1:4" x14ac:dyDescent="0.3">
      <c r="A123">
        <v>7599</v>
      </c>
      <c r="B123" t="s">
        <v>12</v>
      </c>
      <c r="C123" s="2" t="s">
        <v>129</v>
      </c>
      <c r="D123" s="4">
        <f>SUM(D121:D122)</f>
        <v>0</v>
      </c>
    </row>
    <row r="124" spans="1:4" x14ac:dyDescent="0.3">
      <c r="A124">
        <v>7890</v>
      </c>
      <c r="B124" t="s">
        <v>4</v>
      </c>
      <c r="C124" t="s">
        <v>130</v>
      </c>
      <c r="D124" s="3"/>
    </row>
    <row r="125" spans="1:4" x14ac:dyDescent="0.3">
      <c r="A125">
        <v>7891</v>
      </c>
      <c r="B125" t="s">
        <v>38</v>
      </c>
      <c r="C125" s="2" t="s">
        <v>131</v>
      </c>
      <c r="D125" s="4">
        <f>SUM(D44+D59+D74+D55+D78+D82+D92+D96+D101+D107+D110+D119+D123)</f>
        <v>-322701.3</v>
      </c>
    </row>
    <row r="126" spans="1:4" x14ac:dyDescent="0.3">
      <c r="A126">
        <v>7899</v>
      </c>
      <c r="B126" t="s">
        <v>4</v>
      </c>
      <c r="C126" t="s">
        <v>132</v>
      </c>
      <c r="D126" s="3"/>
    </row>
    <row r="127" spans="1:4" x14ac:dyDescent="0.3">
      <c r="A127">
        <v>7900</v>
      </c>
      <c r="B127" t="s">
        <v>133</v>
      </c>
      <c r="C127" s="2" t="s">
        <v>134</v>
      </c>
      <c r="D127" s="4">
        <f>SUM(D34+D125)</f>
        <v>51343.260000000009</v>
      </c>
    </row>
    <row r="128" spans="1:4" x14ac:dyDescent="0.3">
      <c r="A128">
        <v>8098</v>
      </c>
      <c r="B128" t="s">
        <v>4</v>
      </c>
      <c r="C128" t="s">
        <v>135</v>
      </c>
      <c r="D128" s="3"/>
    </row>
    <row r="129" spans="1:13" x14ac:dyDescent="0.3">
      <c r="A129">
        <v>8099</v>
      </c>
      <c r="B129" t="s">
        <v>4</v>
      </c>
      <c r="C129" t="s">
        <v>136</v>
      </c>
      <c r="D129" s="3"/>
    </row>
    <row r="130" spans="1:13" x14ac:dyDescent="0.3">
      <c r="A130">
        <v>8197</v>
      </c>
      <c r="B130" t="s">
        <v>12</v>
      </c>
      <c r="C130" s="2" t="s">
        <v>137</v>
      </c>
      <c r="D130" s="4">
        <v>0</v>
      </c>
    </row>
    <row r="131" spans="1:13" x14ac:dyDescent="0.3">
      <c r="A131">
        <v>8299</v>
      </c>
      <c r="B131" t="s">
        <v>4</v>
      </c>
      <c r="C131" t="s">
        <v>138</v>
      </c>
      <c r="D131" s="3">
        <v>0</v>
      </c>
    </row>
    <row r="132" spans="1:13" x14ac:dyDescent="0.3">
      <c r="A132">
        <v>8398</v>
      </c>
      <c r="B132" t="s">
        <v>12</v>
      </c>
      <c r="C132" s="2" t="s">
        <v>139</v>
      </c>
      <c r="D132" s="4">
        <f>SUM(D131)</f>
        <v>0</v>
      </c>
    </row>
    <row r="133" spans="1:13" x14ac:dyDescent="0.3">
      <c r="A133">
        <v>8399</v>
      </c>
      <c r="B133" t="s">
        <v>4</v>
      </c>
      <c r="C133" t="s">
        <v>140</v>
      </c>
      <c r="D133" s="3"/>
    </row>
    <row r="134" spans="1:13" x14ac:dyDescent="0.3">
      <c r="A134">
        <v>8400</v>
      </c>
      <c r="B134" t="s">
        <v>4</v>
      </c>
      <c r="C134" t="s">
        <v>141</v>
      </c>
      <c r="D134" s="3">
        <v>0</v>
      </c>
    </row>
    <row r="135" spans="1:13" x14ac:dyDescent="0.3">
      <c r="A135">
        <v>8498</v>
      </c>
      <c r="B135" t="s">
        <v>12</v>
      </c>
      <c r="C135" s="2" t="s">
        <v>142</v>
      </c>
      <c r="D135" s="4">
        <f>SUM(D134)</f>
        <v>0</v>
      </c>
    </row>
    <row r="136" spans="1:13" x14ac:dyDescent="0.3">
      <c r="A136">
        <v>8599</v>
      </c>
      <c r="B136" t="s">
        <v>4</v>
      </c>
      <c r="C136" t="s">
        <v>143</v>
      </c>
      <c r="D136" s="3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>
        <v>8620</v>
      </c>
      <c r="B137" t="s">
        <v>4</v>
      </c>
      <c r="C137" t="s">
        <v>144</v>
      </c>
      <c r="D137" s="3">
        <v>249985.1</v>
      </c>
    </row>
    <row r="138" spans="1:13" x14ac:dyDescent="0.3">
      <c r="A138">
        <v>8630</v>
      </c>
      <c r="B138" t="s">
        <v>4</v>
      </c>
      <c r="C138" t="s">
        <v>146</v>
      </c>
      <c r="D138" s="3">
        <v>5255.45</v>
      </c>
    </row>
    <row r="139" spans="1:13" x14ac:dyDescent="0.3">
      <c r="A139">
        <v>8640</v>
      </c>
      <c r="B139" t="s">
        <v>4</v>
      </c>
      <c r="C139" t="s">
        <v>145</v>
      </c>
      <c r="D139" s="3">
        <v>10567.89</v>
      </c>
    </row>
    <row r="140" spans="1:13" x14ac:dyDescent="0.3">
      <c r="A140">
        <v>8699</v>
      </c>
      <c r="B140" t="s">
        <v>12</v>
      </c>
      <c r="C140" s="2" t="s">
        <v>147</v>
      </c>
      <c r="D140" s="7">
        <f>SUM(D137:D139)</f>
        <v>265808.44</v>
      </c>
    </row>
    <row r="143" spans="1:13" x14ac:dyDescent="0.3">
      <c r="C143" t="s">
        <v>148</v>
      </c>
    </row>
    <row r="144" spans="1:13" x14ac:dyDescent="0.3">
      <c r="C144" t="s">
        <v>153</v>
      </c>
    </row>
    <row r="146" spans="3:3" x14ac:dyDescent="0.3">
      <c r="C146" t="s">
        <v>154</v>
      </c>
    </row>
    <row r="148" spans="3:3" x14ac:dyDescent="0.3">
      <c r="C148" t="s">
        <v>149</v>
      </c>
    </row>
    <row r="149" spans="3:3" x14ac:dyDescent="0.3">
      <c r="C149" t="s">
        <v>150</v>
      </c>
    </row>
    <row r="151" spans="3:3" x14ac:dyDescent="0.3">
      <c r="C151" t="s">
        <v>149</v>
      </c>
    </row>
    <row r="152" spans="3:3" x14ac:dyDescent="0.3">
      <c r="C152" t="s">
        <v>75</v>
      </c>
    </row>
    <row r="155" spans="3:3" x14ac:dyDescent="0.3">
      <c r="C155" t="s">
        <v>149</v>
      </c>
    </row>
  </sheetData>
  <mergeCells count="1">
    <mergeCell ref="A1:P1"/>
  </mergeCells>
  <phoneticPr fontId="6" type="noConversion"/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 2022-2024 +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Neerup Andersen</dc:creator>
  <cp:lastModifiedBy>Simone Neerup Andersen</cp:lastModifiedBy>
  <cp:lastPrinted>2025-03-22T17:24:48Z</cp:lastPrinted>
  <dcterms:created xsi:type="dcterms:W3CDTF">2025-02-18T22:42:00Z</dcterms:created>
  <dcterms:modified xsi:type="dcterms:W3CDTF">2026-03-18T20:32:16Z</dcterms:modified>
</cp:coreProperties>
</file>